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8180" windowHeight="79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Sheet1!$A$2:$AD$64</definedName>
  </definedNames>
  <calcPr calcId="145621"/>
</workbook>
</file>

<file path=xl/calcChain.xml><?xml version="1.0" encoding="utf-8"?>
<calcChain xmlns="http://schemas.openxmlformats.org/spreadsheetml/2006/main">
  <c r="I48" i="1" l="1"/>
  <c r="B60" i="1"/>
  <c r="H46" i="1" l="1"/>
  <c r="J48" i="1" l="1"/>
  <c r="H48" i="1" l="1"/>
  <c r="G48" i="1"/>
  <c r="C56" i="1" l="1"/>
  <c r="B59" i="1"/>
  <c r="F13" i="1" l="1"/>
  <c r="Z46" i="1" l="1"/>
  <c r="X46" i="1"/>
  <c r="V46" i="1"/>
  <c r="X8" i="1" s="1"/>
  <c r="T46" i="1"/>
  <c r="V8" i="1" s="1"/>
  <c r="R46" i="1"/>
  <c r="T8" i="1" s="1"/>
  <c r="P46" i="1"/>
  <c r="R8" i="1" s="1"/>
  <c r="N46" i="1"/>
  <c r="P8" i="1" s="1"/>
  <c r="L46" i="1"/>
  <c r="N8" i="1" s="1"/>
  <c r="H13" i="1"/>
  <c r="L8" i="1"/>
  <c r="D13" i="1"/>
  <c r="D46" i="1" s="1"/>
  <c r="F8" i="1" s="1"/>
  <c r="F46" i="1"/>
  <c r="H8" i="1" s="1"/>
  <c r="J13" i="1"/>
  <c r="C31" i="1"/>
  <c r="B30" i="1"/>
  <c r="J46" i="1" l="1"/>
  <c r="K48" i="1" s="1"/>
  <c r="J8" i="1"/>
  <c r="B20" i="1"/>
  <c r="C20" i="1" s="1"/>
  <c r="B79" i="1"/>
  <c r="B81" i="1" s="1"/>
  <c r="B13" i="1" l="1"/>
  <c r="C46" i="1" s="1"/>
  <c r="D8" i="1" s="1"/>
  <c r="E48" i="1" l="1"/>
  <c r="C48" i="1"/>
  <c r="L48" i="1" l="1"/>
  <c r="N48" i="1"/>
  <c r="P48" i="1" l="1"/>
  <c r="R48" i="1" l="1"/>
  <c r="T48" i="1" l="1"/>
  <c r="V48" i="1"/>
  <c r="X48" i="1" l="1"/>
</calcChain>
</file>

<file path=xl/comments1.xml><?xml version="1.0" encoding="utf-8"?>
<comments xmlns="http://schemas.openxmlformats.org/spreadsheetml/2006/main">
  <authors>
    <author>User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RCM EXPENSES 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RCM Expenses to Manchester Jan 2019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Printer ink 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RCM Admin 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PI Cards X 2000  reimbursed to RCM 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Retfunded Admin from  RCM </t>
        </r>
      </text>
    </comment>
  </commentList>
</comments>
</file>

<file path=xl/sharedStrings.xml><?xml version="1.0" encoding="utf-8"?>
<sst xmlns="http://schemas.openxmlformats.org/spreadsheetml/2006/main" count="113" uniqueCount="75">
  <si>
    <t>Current Annual Expenditure:</t>
  </si>
  <si>
    <t xml:space="preserve">PayPal:     </t>
  </si>
  <si>
    <t xml:space="preserve">Bank Act: </t>
  </si>
  <si>
    <t xml:space="preserve">Website + Domain etc :  </t>
  </si>
  <si>
    <r>
      <t>Total expenditure: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 xml:space="preserve">                              </t>
    </r>
  </si>
  <si>
    <r>
      <t xml:space="preserve">Balance:  </t>
    </r>
    <r>
      <rPr>
        <b/>
        <sz val="11"/>
        <color theme="1"/>
        <rFont val="Calibri"/>
        <family val="2"/>
        <scheme val="minor"/>
      </rPr>
      <t/>
    </r>
  </si>
  <si>
    <t xml:space="preserve">Bluejeans account:         </t>
  </si>
  <si>
    <r>
      <t xml:space="preserve">Prudent Reserve:            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</si>
  <si>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Surplus Balance:             </t>
  </si>
  <si>
    <r>
      <t>Future projects:</t>
    </r>
    <r>
      <rPr>
        <b/>
        <sz val="11"/>
        <color theme="1"/>
        <rFont val="Calibri"/>
        <family val="2"/>
        <scheme val="minor"/>
      </rPr>
      <t xml:space="preserve">           </t>
    </r>
  </si>
  <si>
    <t>Donation to Region:</t>
  </si>
  <si>
    <t xml:space="preserve">Money Out </t>
  </si>
  <si>
    <t xml:space="preserve">Donations balance to date </t>
  </si>
  <si>
    <r>
      <t xml:space="preserve">Admin </t>
    </r>
    <r>
      <rPr>
        <sz val="8"/>
        <color theme="1"/>
        <rFont val="Calibri"/>
        <family val="2"/>
        <scheme val="minor"/>
      </rPr>
      <t>(Printing etc)</t>
    </r>
  </si>
  <si>
    <t xml:space="preserve">HIGNA ASC Balnce Sheet </t>
  </si>
  <si>
    <t xml:space="preserve">Prudent reserve/ring fenced funds </t>
  </si>
  <si>
    <t xml:space="preserve">Parking fees </t>
  </si>
  <si>
    <t xml:space="preserve">2 night accommodation </t>
  </si>
  <si>
    <t xml:space="preserve">3x Per diem </t>
  </si>
  <si>
    <t xml:space="preserve">Parking </t>
  </si>
  <si>
    <t xml:space="preserve">Total </t>
  </si>
  <si>
    <t>Fuel 358 mi @20p per mile (per RSC policy)</t>
  </si>
  <si>
    <t xml:space="preserve">Printing (printer suplies) </t>
  </si>
  <si>
    <r>
      <t xml:space="preserve"> Closing balance  as of  12/01/2019           </t>
    </r>
    <r>
      <rPr>
        <b/>
        <u/>
        <sz val="11"/>
        <color rgb="FFFF0000"/>
        <rFont val="Calibri"/>
        <family val="2"/>
        <scheme val="minor"/>
      </rPr>
      <t/>
    </r>
  </si>
  <si>
    <t>Item..</t>
  </si>
  <si>
    <t xml:space="preserve">Balance B/F </t>
  </si>
  <si>
    <t xml:space="preserve">Travel expenses from Region </t>
  </si>
  <si>
    <t xml:space="preserve">Acting RCM exp to Region </t>
  </si>
  <si>
    <t xml:space="preserve">Receved </t>
  </si>
  <si>
    <t xml:space="preserve">Balance </t>
  </si>
  <si>
    <t>Money in</t>
  </si>
  <si>
    <t xml:space="preserve">  +/- prudent reserve </t>
  </si>
  <si>
    <t xml:space="preserve">Prudent reserve + set aside </t>
  </si>
  <si>
    <t>Misalaneous (See notes on entry)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</si>
  <si>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</si>
  <si>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</si>
  <si>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</si>
  <si>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</si>
  <si>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</si>
  <si>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</si>
  <si>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</si>
  <si>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</si>
  <si>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</si>
  <si>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</si>
  <si>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</si>
  <si>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</si>
  <si>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Year End  </t>
  </si>
  <si>
    <t xml:space="preserve">IN </t>
  </si>
  <si>
    <t>OUT</t>
  </si>
  <si>
    <t xml:space="preserve">SSL Compliance plugin </t>
  </si>
  <si>
    <t xml:space="preserve">Website expenses </t>
  </si>
  <si>
    <t>SSL Cerificaate for virtuabmlt.org</t>
  </si>
  <si>
    <t>?</t>
  </si>
  <si>
    <t>RCM (acting) Region Expenses Mancchester</t>
  </si>
  <si>
    <t xml:space="preserve">Flights From Bristiol </t>
  </si>
  <si>
    <t xml:space="preserve">Accomodation 3 nights </t>
  </si>
  <si>
    <t xml:space="preserve">Per diem x 4 </t>
  </si>
  <si>
    <t>April</t>
  </si>
  <si>
    <t xml:space="preserve">Start Date </t>
  </si>
  <si>
    <r>
      <t>Total expenditure:</t>
    </r>
    <r>
      <rPr>
        <sz val="11"/>
        <color theme="1"/>
        <rFont val="Calibri"/>
        <family val="2"/>
        <scheme val="minor"/>
      </rPr>
      <t xml:space="preserve">      </t>
    </r>
  </si>
  <si>
    <t xml:space="preserve">Prudent reserve </t>
  </si>
  <si>
    <t xml:space="preserve">Date </t>
  </si>
  <si>
    <t xml:space="preserve">Admin Printing etc </t>
  </si>
  <si>
    <t xml:space="preserve">Account balances to date </t>
  </si>
  <si>
    <t xml:space="preserve">Balance/Donations </t>
  </si>
  <si>
    <t xml:space="preserve">RCM Expenses </t>
  </si>
  <si>
    <r>
      <t xml:space="preserve">Prudent Reserve:             </t>
    </r>
    <r>
      <rPr>
        <b/>
        <sz val="11"/>
        <color theme="0"/>
        <rFont val="Calibri"/>
        <family val="2"/>
        <scheme val="minor"/>
      </rPr>
      <t xml:space="preserve"> </t>
    </r>
  </si>
  <si>
    <r>
      <t>Future projects:</t>
    </r>
    <r>
      <rPr>
        <b/>
        <sz val="11"/>
        <color theme="0"/>
        <rFont val="Calibri"/>
        <family val="2"/>
        <scheme val="minor"/>
      </rPr>
      <t xml:space="preserve">           </t>
    </r>
  </si>
  <si>
    <t xml:space="preserve">Ptudent reserve </t>
  </si>
  <si>
    <t>Prudent reserve</t>
  </si>
  <si>
    <t>RCM  Expenses March Region Jersey 2019</t>
  </si>
  <si>
    <t xml:space="preserve">ASC Balance below  P/R </t>
  </si>
  <si>
    <t>per night</t>
  </si>
  <si>
    <t>Travel to and from Airports</t>
  </si>
  <si>
    <t xml:space="preserve">Below P/R updated at RSC to £262.58 &amp; recived back from Region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</si>
</sst>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164" fontId="1" fillId="0" borderId="0" xfId="0" applyNumberFormat="1" applyFont="1" applyBorder="1"/>
    <xf numFmtId="164" fontId="14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2" borderId="0" xfId="0" applyFill="1" applyBorder="1"/>
    <xf numFmtId="0" fontId="1" fillId="0" borderId="0" xfId="0" applyFon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16" xfId="0" applyNumberFormat="1" applyFont="1" applyFill="1" applyBorder="1"/>
    <xf numFmtId="164" fontId="1" fillId="2" borderId="15" xfId="0" applyNumberFormat="1" applyFont="1" applyFill="1" applyBorder="1"/>
    <xf numFmtId="164" fontId="1" fillId="2" borderId="13" xfId="0" applyNumberFormat="1" applyFont="1" applyFill="1" applyBorder="1"/>
    <xf numFmtId="164" fontId="1" fillId="2" borderId="17" xfId="0" applyNumberFormat="1" applyFont="1" applyFill="1" applyBorder="1"/>
    <xf numFmtId="164" fontId="1" fillId="2" borderId="4" xfId="0" applyNumberFormat="1" applyFont="1" applyFill="1" applyBorder="1"/>
    <xf numFmtId="164" fontId="3" fillId="2" borderId="16" xfId="0" applyNumberFormat="1" applyFont="1" applyFill="1" applyBorder="1"/>
    <xf numFmtId="0" fontId="0" fillId="2" borderId="4" xfId="0" applyFill="1" applyBorder="1"/>
    <xf numFmtId="164" fontId="1" fillId="2" borderId="16" xfId="0" applyNumberFormat="1" applyFont="1" applyFill="1" applyBorder="1" applyAlignment="1">
      <alignment horizontal="right"/>
    </xf>
    <xf numFmtId="164" fontId="10" fillId="2" borderId="16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6" fillId="2" borderId="13" xfId="0" applyNumberFormat="1" applyFont="1" applyFill="1" applyBorder="1"/>
    <xf numFmtId="0" fontId="1" fillId="0" borderId="1" xfId="0" applyFont="1" applyBorder="1" applyAlignment="1">
      <alignment vertical="center"/>
    </xf>
    <xf numFmtId="164" fontId="1" fillId="2" borderId="7" xfId="0" applyNumberFormat="1" applyFont="1" applyFill="1" applyBorder="1"/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0" fillId="0" borderId="7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0" fontId="0" fillId="0" borderId="16" xfId="0" applyFill="1" applyBorder="1"/>
    <xf numFmtId="164" fontId="11" fillId="0" borderId="16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164" fontId="1" fillId="0" borderId="4" xfId="0" applyNumberFormat="1" applyFont="1" applyFill="1" applyBorder="1"/>
    <xf numFmtId="164" fontId="11" fillId="0" borderId="4" xfId="0" applyNumberFormat="1" applyFont="1" applyFill="1" applyBorder="1"/>
    <xf numFmtId="164" fontId="1" fillId="0" borderId="4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4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right"/>
    </xf>
    <xf numFmtId="164" fontId="1" fillId="0" borderId="15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0" fillId="0" borderId="4" xfId="0" applyFill="1" applyBorder="1"/>
    <xf numFmtId="164" fontId="1" fillId="2" borderId="5" xfId="0" applyNumberFormat="1" applyFont="1" applyFill="1" applyBorder="1"/>
    <xf numFmtId="164" fontId="16" fillId="2" borderId="16" xfId="0" applyNumberFormat="1" applyFont="1" applyFill="1" applyBorder="1"/>
    <xf numFmtId="164" fontId="16" fillId="2" borderId="5" xfId="0" applyNumberFormat="1" applyFont="1" applyFill="1" applyBorder="1"/>
    <xf numFmtId="164" fontId="16" fillId="2" borderId="1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right" wrapText="1"/>
    </xf>
    <xf numFmtId="0" fontId="0" fillId="0" borderId="16" xfId="0" applyBorder="1" applyAlignment="1">
      <alignment horizontal="center"/>
    </xf>
    <xf numFmtId="164" fontId="1" fillId="0" borderId="16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4" xfId="0" applyFont="1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2" fillId="0" borderId="16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/>
    <xf numFmtId="0" fontId="0" fillId="2" borderId="5" xfId="0" applyFill="1" applyBorder="1"/>
    <xf numFmtId="0" fontId="2" fillId="2" borderId="5" xfId="0" applyFont="1" applyFill="1" applyBorder="1"/>
    <xf numFmtId="0" fontId="2" fillId="2" borderId="10" xfId="0" applyFont="1" applyFill="1" applyBorder="1"/>
    <xf numFmtId="0" fontId="2" fillId="2" borderId="5" xfId="0" applyFont="1" applyFill="1" applyBorder="1" applyAlignment="1"/>
    <xf numFmtId="0" fontId="2" fillId="2" borderId="7" xfId="0" applyFont="1" applyFill="1" applyBorder="1"/>
    <xf numFmtId="164" fontId="15" fillId="2" borderId="5" xfId="0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0" fillId="2" borderId="6" xfId="0" applyFill="1" applyBorder="1"/>
    <xf numFmtId="164" fontId="1" fillId="2" borderId="5" xfId="0" applyNumberFormat="1" applyFont="1" applyFill="1" applyBorder="1" applyAlignment="1">
      <alignment horizontal="right"/>
    </xf>
    <xf numFmtId="164" fontId="11" fillId="2" borderId="5" xfId="0" applyNumberFormat="1" applyFont="1" applyFill="1" applyBorder="1"/>
    <xf numFmtId="164" fontId="1" fillId="2" borderId="10" xfId="0" applyNumberFormat="1" applyFont="1" applyFill="1" applyBorder="1"/>
    <xf numFmtId="164" fontId="11" fillId="2" borderId="7" xfId="0" applyNumberFormat="1" applyFont="1" applyFill="1" applyBorder="1"/>
    <xf numFmtId="164" fontId="1" fillId="2" borderId="7" xfId="0" applyNumberFormat="1" applyFont="1" applyFill="1" applyBorder="1" applyAlignment="1"/>
    <xf numFmtId="164" fontId="1" fillId="2" borderId="6" xfId="0" applyNumberFormat="1" applyFont="1" applyFill="1" applyBorder="1"/>
    <xf numFmtId="0" fontId="0" fillId="2" borderId="15" xfId="0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0" fillId="2" borderId="16" xfId="0" applyFill="1" applyBorder="1"/>
    <xf numFmtId="0" fontId="8" fillId="2" borderId="4" xfId="0" applyFont="1" applyFill="1" applyBorder="1" applyAlignment="1"/>
    <xf numFmtId="8" fontId="9" fillId="2" borderId="4" xfId="0" applyNumberFormat="1" applyFont="1" applyFill="1" applyBorder="1" applyAlignment="1"/>
    <xf numFmtId="0" fontId="0" fillId="2" borderId="17" xfId="0" applyFill="1" applyBorder="1"/>
    <xf numFmtId="0" fontId="2" fillId="2" borderId="4" xfId="0" applyFont="1" applyFill="1" applyBorder="1" applyAlignment="1"/>
    <xf numFmtId="0" fontId="1" fillId="0" borderId="16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0" fillId="0" borderId="16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16" xfId="0" applyNumberFormat="1" applyFill="1" applyBorder="1"/>
    <xf numFmtId="164" fontId="1" fillId="0" borderId="16" xfId="0" applyNumberFormat="1" applyFont="1" applyBorder="1" applyAlignment="1">
      <alignment horizontal="right" wrapText="1"/>
    </xf>
    <xf numFmtId="164" fontId="6" fillId="0" borderId="0" xfId="0" applyNumberFormat="1" applyFont="1" applyBorder="1"/>
    <xf numFmtId="0" fontId="0" fillId="2" borderId="7" xfId="0" applyFill="1" applyBorder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0" xfId="0" applyFont="1" applyFill="1" applyBorder="1"/>
    <xf numFmtId="0" fontId="0" fillId="2" borderId="4" xfId="0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1" fillId="2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7" fillId="0" borderId="17" xfId="0" applyFont="1" applyFill="1" applyBorder="1"/>
    <xf numFmtId="0" fontId="7" fillId="0" borderId="17" xfId="0" applyFont="1" applyBorder="1"/>
    <xf numFmtId="164" fontId="3" fillId="0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8" fillId="2" borderId="4" xfId="0" applyFont="1" applyFill="1" applyBorder="1"/>
    <xf numFmtId="0" fontId="8" fillId="0" borderId="4" xfId="0" applyFont="1" applyFill="1" applyBorder="1"/>
    <xf numFmtId="0" fontId="8" fillId="0" borderId="4" xfId="0" applyFont="1" applyBorder="1"/>
    <xf numFmtId="164" fontId="17" fillId="2" borderId="4" xfId="0" applyNumberFormat="1" applyFont="1" applyFill="1" applyBorder="1"/>
    <xf numFmtId="0" fontId="15" fillId="0" borderId="0" xfId="0" applyFont="1" applyBorder="1" applyAlignment="1">
      <alignment vertical="center"/>
    </xf>
    <xf numFmtId="164" fontId="14" fillId="2" borderId="16" xfId="0" applyNumberFormat="1" applyFont="1" applyFill="1" applyBorder="1"/>
    <xf numFmtId="0" fontId="18" fillId="0" borderId="0" xfId="0" applyFont="1" applyBorder="1" applyAlignment="1">
      <alignment vertical="center"/>
    </xf>
    <xf numFmtId="0" fontId="14" fillId="0" borderId="0" xfId="0" applyFont="1" applyBorder="1"/>
    <xf numFmtId="164" fontId="14" fillId="0" borderId="0" xfId="0" applyNumberFormat="1" applyFont="1" applyFill="1" applyBorder="1"/>
    <xf numFmtId="0" fontId="15" fillId="0" borderId="0" xfId="0" applyFont="1" applyBorder="1"/>
    <xf numFmtId="0" fontId="0" fillId="0" borderId="0" xfId="0" applyFont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164" fontId="0" fillId="0" borderId="1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0" fontId="0" fillId="0" borderId="0" xfId="0" applyAlignment="1"/>
    <xf numFmtId="14" fontId="1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1" fillId="0" borderId="10" xfId="0" applyNumberFormat="1" applyFont="1" applyFill="1" applyBorder="1" applyAlignment="1"/>
    <xf numFmtId="164" fontId="1" fillId="0" borderId="12" xfId="0" applyNumberFormat="1" applyFont="1" applyFill="1" applyBorder="1" applyAlignment="1"/>
    <xf numFmtId="164" fontId="1" fillId="2" borderId="10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0" fillId="0" borderId="12" xfId="0" applyFill="1" applyBorder="1" applyAlignment="1"/>
    <xf numFmtId="14" fontId="1" fillId="2" borderId="10" xfId="0" applyNumberFormat="1" applyFont="1" applyFill="1" applyBorder="1" applyAlignment="1">
      <alignment horizontal="center"/>
    </xf>
    <xf numFmtId="0" fontId="0" fillId="2" borderId="12" xfId="0" applyFill="1" applyBorder="1" applyAlignment="1"/>
    <xf numFmtId="164" fontId="1" fillId="2" borderId="10" xfId="0" applyNumberFormat="1" applyFont="1" applyFill="1" applyBorder="1" applyAlignment="1"/>
    <xf numFmtId="164" fontId="1" fillId="2" borderId="12" xfId="0" applyNumberFormat="1" applyFont="1" applyFill="1" applyBorder="1" applyAlignment="1"/>
    <xf numFmtId="164" fontId="1" fillId="0" borderId="10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0" fillId="2" borderId="11" xfId="0" applyFill="1" applyBorder="1" applyAlignment="1"/>
    <xf numFmtId="164" fontId="6" fillId="2" borderId="8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64" fontId="1" fillId="2" borderId="7" xfId="0" applyNumberFormat="1" applyFont="1" applyFill="1" applyBorder="1" applyAlignment="1"/>
    <xf numFmtId="0" fontId="0" fillId="0" borderId="9" xfId="0" applyBorder="1" applyAlignment="1"/>
    <xf numFmtId="0" fontId="0" fillId="0" borderId="3" xfId="0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1"/>
  <sheetViews>
    <sheetView showGridLines="0" showZeros="0" tabSelected="1" zoomScale="75" zoomScaleNormal="75" workbookViewId="0">
      <selection activeCell="F62" sqref="F62"/>
    </sheetView>
  </sheetViews>
  <sheetFormatPr defaultRowHeight="14.4" x14ac:dyDescent="0.3"/>
  <cols>
    <col min="1" max="1" width="41.88671875" style="3" customWidth="1"/>
    <col min="2" max="2" width="12.44140625" style="40" customWidth="1"/>
    <col min="3" max="3" width="11.5546875" style="12" customWidth="1"/>
    <col min="4" max="6" width="13.109375" style="42" customWidth="1"/>
    <col min="7" max="7" width="10.77734375" style="12" bestFit="1" customWidth="1"/>
    <col min="8" max="8" width="10.77734375" style="12" customWidth="1"/>
    <col min="9" max="9" width="11.44140625" style="40" customWidth="1"/>
    <col min="10" max="10" width="9.77734375" style="40" customWidth="1"/>
    <col min="11" max="11" width="9.6640625" style="3" customWidth="1"/>
    <col min="12" max="12" width="9.88671875" style="12" customWidth="1"/>
    <col min="13" max="13" width="9.88671875" style="3" customWidth="1"/>
    <col min="14" max="14" width="10.5546875" style="12" customWidth="1"/>
    <col min="15" max="15" width="10.5546875" style="3" customWidth="1"/>
    <col min="16" max="17" width="10.109375" style="3" customWidth="1"/>
    <col min="18" max="19" width="9.6640625" style="3" customWidth="1"/>
    <col min="20" max="21" width="10" style="3" customWidth="1"/>
    <col min="22" max="27" width="9.6640625" style="3" customWidth="1"/>
    <col min="28" max="28" width="2.6640625" style="8" customWidth="1"/>
    <col min="29" max="29" width="39" style="3" customWidth="1"/>
    <col min="30" max="16384" width="8.88671875" style="3"/>
  </cols>
  <sheetData>
    <row r="1" spans="1:30" x14ac:dyDescent="0.3">
      <c r="K1" s="12"/>
    </row>
    <row r="2" spans="1:30" x14ac:dyDescent="0.3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</row>
    <row r="3" spans="1:30" x14ac:dyDescent="0.3">
      <c r="A3" s="142" t="s">
        <v>14</v>
      </c>
      <c r="B3" s="140"/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39"/>
      <c r="AC3" s="114" t="s">
        <v>46</v>
      </c>
      <c r="AD3" s="27"/>
    </row>
    <row r="4" spans="1:30" x14ac:dyDescent="0.3">
      <c r="A4" s="4"/>
      <c r="B4" s="38"/>
      <c r="C4" s="38"/>
      <c r="G4" s="38"/>
      <c r="H4" s="39"/>
      <c r="I4" s="39"/>
      <c r="J4" s="41"/>
      <c r="K4" s="7"/>
      <c r="L4" s="38"/>
      <c r="M4" s="7"/>
      <c r="AB4" s="108"/>
      <c r="AC4" s="14"/>
      <c r="AD4" s="27"/>
    </row>
    <row r="5" spans="1:30" s="15" customFormat="1" x14ac:dyDescent="0.3">
      <c r="A5" s="143" t="s">
        <v>61</v>
      </c>
      <c r="B5" s="179">
        <v>43478</v>
      </c>
      <c r="C5" s="180"/>
      <c r="D5" s="177">
        <v>43480</v>
      </c>
      <c r="E5" s="178"/>
      <c r="F5" s="186">
        <v>43512</v>
      </c>
      <c r="G5" s="187"/>
      <c r="H5" s="177">
        <v>43548</v>
      </c>
      <c r="I5" s="185"/>
      <c r="J5" s="186">
        <v>43576</v>
      </c>
      <c r="K5" s="187"/>
      <c r="L5" s="177"/>
      <c r="M5" s="185"/>
      <c r="N5" s="186"/>
      <c r="O5" s="187"/>
      <c r="P5" s="177"/>
      <c r="Q5" s="185"/>
      <c r="R5" s="186"/>
      <c r="S5" s="187"/>
      <c r="T5" s="177"/>
      <c r="U5" s="185"/>
      <c r="V5" s="186"/>
      <c r="W5" s="187"/>
      <c r="X5" s="177"/>
      <c r="Y5" s="185"/>
      <c r="Z5" s="186"/>
      <c r="AA5" s="192"/>
      <c r="AB5" s="72"/>
      <c r="AC5" s="115" t="s">
        <v>24</v>
      </c>
      <c r="AD5" s="116"/>
    </row>
    <row r="6" spans="1:30" x14ac:dyDescent="0.3">
      <c r="A6" s="76"/>
      <c r="B6" s="21"/>
      <c r="C6" s="82"/>
      <c r="D6" s="47"/>
      <c r="E6" s="138"/>
      <c r="F6" s="47"/>
      <c r="G6" s="138"/>
      <c r="H6" s="47"/>
      <c r="I6" s="138"/>
      <c r="J6" s="47"/>
      <c r="K6" s="138"/>
      <c r="L6" s="47"/>
      <c r="M6" s="138"/>
      <c r="N6" s="47"/>
      <c r="O6" s="138"/>
      <c r="P6" s="47"/>
      <c r="Q6" s="138"/>
      <c r="R6" s="47"/>
      <c r="S6" s="138"/>
      <c r="T6" s="47"/>
      <c r="U6" s="138"/>
      <c r="V6" s="47"/>
      <c r="W6" s="138"/>
      <c r="X6" s="47"/>
      <c r="Y6" s="138"/>
      <c r="Z6" s="47"/>
      <c r="AA6" s="138"/>
      <c r="AB6" s="108"/>
      <c r="AC6" s="14"/>
      <c r="AD6" s="27"/>
    </row>
    <row r="7" spans="1:30" x14ac:dyDescent="0.3">
      <c r="A7" s="76"/>
      <c r="B7" s="202" t="s">
        <v>58</v>
      </c>
      <c r="C7" s="203"/>
      <c r="D7" s="202" t="s">
        <v>34</v>
      </c>
      <c r="E7" s="203"/>
      <c r="F7" s="179" t="s">
        <v>35</v>
      </c>
      <c r="G7" s="204"/>
      <c r="H7" s="202" t="s">
        <v>36</v>
      </c>
      <c r="I7" s="203"/>
      <c r="J7" s="179" t="s">
        <v>57</v>
      </c>
      <c r="K7" s="204" t="s">
        <v>37</v>
      </c>
      <c r="L7" s="202" t="s">
        <v>38</v>
      </c>
      <c r="M7" s="203"/>
      <c r="N7" s="179" t="s">
        <v>39</v>
      </c>
      <c r="O7" s="204"/>
      <c r="P7" s="202" t="s">
        <v>40</v>
      </c>
      <c r="Q7" s="203"/>
      <c r="R7" s="179" t="s">
        <v>41</v>
      </c>
      <c r="S7" s="204"/>
      <c r="T7" s="202" t="s">
        <v>42</v>
      </c>
      <c r="U7" s="203"/>
      <c r="V7" s="179" t="s">
        <v>43</v>
      </c>
      <c r="W7" s="204"/>
      <c r="X7" s="202" t="s">
        <v>44</v>
      </c>
      <c r="Y7" s="203"/>
      <c r="Z7" s="179" t="s">
        <v>45</v>
      </c>
      <c r="AA7" s="201"/>
      <c r="AB7" s="109"/>
      <c r="AC7" s="14"/>
      <c r="AD7" s="27"/>
    </row>
    <row r="8" spans="1:30" x14ac:dyDescent="0.3">
      <c r="A8" s="104" t="s">
        <v>25</v>
      </c>
      <c r="B8" s="190">
        <v>1269.57</v>
      </c>
      <c r="C8" s="191"/>
      <c r="D8" s="190">
        <f>$C$46</f>
        <v>996.38999999999987</v>
      </c>
      <c r="E8" s="191"/>
      <c r="F8" s="183">
        <f>$D$46</f>
        <v>1013.72</v>
      </c>
      <c r="G8" s="184"/>
      <c r="H8" s="190">
        <f>$F$46</f>
        <v>697.13999999999987</v>
      </c>
      <c r="I8" s="191"/>
      <c r="J8" s="188">
        <f>$H$46</f>
        <v>1308.48</v>
      </c>
      <c r="K8" s="189"/>
      <c r="L8" s="181">
        <f>$K$46</f>
        <v>0</v>
      </c>
      <c r="M8" s="182"/>
      <c r="N8" s="188">
        <f>$L$46</f>
        <v>0</v>
      </c>
      <c r="O8" s="189"/>
      <c r="P8" s="181">
        <f>$N$46</f>
        <v>0</v>
      </c>
      <c r="Q8" s="182"/>
      <c r="R8" s="188">
        <f>$P$46</f>
        <v>0</v>
      </c>
      <c r="S8" s="189"/>
      <c r="T8" s="181">
        <f>$R$46</f>
        <v>0</v>
      </c>
      <c r="U8" s="182"/>
      <c r="V8" s="188">
        <f>$T$46</f>
        <v>0</v>
      </c>
      <c r="W8" s="189"/>
      <c r="X8" s="181">
        <f>$V$46</f>
        <v>0</v>
      </c>
      <c r="Y8" s="182"/>
      <c r="Z8" s="188"/>
      <c r="AA8" s="189"/>
      <c r="AB8" s="72"/>
      <c r="AC8" s="117" t="s">
        <v>25</v>
      </c>
      <c r="AD8" s="27"/>
    </row>
    <row r="9" spans="1:30" s="7" customFormat="1" x14ac:dyDescent="0.3">
      <c r="A9" s="71"/>
      <c r="B9" s="152" t="s">
        <v>47</v>
      </c>
      <c r="C9" s="142" t="s">
        <v>48</v>
      </c>
      <c r="D9" s="58" t="s">
        <v>47</v>
      </c>
      <c r="E9" s="153" t="s">
        <v>48</v>
      </c>
      <c r="F9" s="152" t="s">
        <v>47</v>
      </c>
      <c r="G9" s="142" t="s">
        <v>48</v>
      </c>
      <c r="H9" s="58" t="s">
        <v>47</v>
      </c>
      <c r="I9" s="153" t="s">
        <v>48</v>
      </c>
      <c r="J9" s="142" t="s">
        <v>47</v>
      </c>
      <c r="K9" s="152" t="s">
        <v>48</v>
      </c>
      <c r="L9" s="58" t="s">
        <v>47</v>
      </c>
      <c r="M9" s="153" t="s">
        <v>48</v>
      </c>
      <c r="N9" s="152" t="s">
        <v>47</v>
      </c>
      <c r="O9" s="142" t="s">
        <v>48</v>
      </c>
      <c r="P9" s="58" t="s">
        <v>47</v>
      </c>
      <c r="Q9" s="153" t="s">
        <v>48</v>
      </c>
      <c r="R9" s="152" t="s">
        <v>47</v>
      </c>
      <c r="S9" s="142" t="s">
        <v>48</v>
      </c>
      <c r="T9" s="58" t="s">
        <v>47</v>
      </c>
      <c r="U9" s="153" t="s">
        <v>48</v>
      </c>
      <c r="V9" s="152" t="s">
        <v>47</v>
      </c>
      <c r="W9" s="142" t="s">
        <v>48</v>
      </c>
      <c r="X9" s="58" t="s">
        <v>47</v>
      </c>
      <c r="Y9" s="153" t="s">
        <v>48</v>
      </c>
      <c r="Z9" s="152" t="s">
        <v>47</v>
      </c>
      <c r="AA9" s="142" t="s">
        <v>48</v>
      </c>
      <c r="AB9" s="109"/>
      <c r="AC9" s="5"/>
      <c r="AD9" s="118"/>
    </row>
    <row r="10" spans="1:30" ht="15" thickBot="1" x14ac:dyDescent="0.35">
      <c r="A10" s="105" t="s">
        <v>63</v>
      </c>
      <c r="B10" s="199"/>
      <c r="C10" s="200"/>
      <c r="D10" s="199"/>
      <c r="E10" s="200"/>
      <c r="F10" s="199"/>
      <c r="G10" s="200"/>
      <c r="H10" s="199"/>
      <c r="I10" s="200"/>
      <c r="J10" s="199"/>
      <c r="K10" s="200"/>
      <c r="L10" s="199"/>
      <c r="M10" s="200"/>
      <c r="N10" s="199"/>
      <c r="O10" s="200"/>
      <c r="P10" s="199"/>
      <c r="Q10" s="200"/>
      <c r="R10" s="199"/>
      <c r="S10" s="200"/>
      <c r="T10" s="199"/>
      <c r="U10" s="200"/>
      <c r="V10" s="199"/>
      <c r="W10" s="200"/>
      <c r="X10" s="199"/>
      <c r="Y10" s="200"/>
      <c r="Z10" s="199"/>
      <c r="AA10" s="200"/>
      <c r="AB10" s="108"/>
      <c r="AC10" s="119" t="s">
        <v>12</v>
      </c>
      <c r="AD10" s="27"/>
    </row>
    <row r="11" spans="1:30" x14ac:dyDescent="0.3">
      <c r="A11" s="136" t="s">
        <v>1</v>
      </c>
      <c r="B11" s="22">
        <v>883.05</v>
      </c>
      <c r="C11" s="84"/>
      <c r="D11" s="60">
        <v>460.2</v>
      </c>
      <c r="E11" s="47"/>
      <c r="F11" s="30">
        <v>556.75</v>
      </c>
      <c r="G11" s="92"/>
      <c r="H11" s="52">
        <v>434.9</v>
      </c>
      <c r="I11" s="52"/>
      <c r="J11" s="22">
        <v>242.19</v>
      </c>
      <c r="K11" s="22"/>
      <c r="L11" s="52"/>
      <c r="M11" s="74"/>
      <c r="N11" s="22"/>
      <c r="O11" s="22"/>
      <c r="P11" s="74"/>
      <c r="Q11" s="74"/>
      <c r="R11" s="22"/>
      <c r="S11" s="22"/>
      <c r="T11" s="74"/>
      <c r="U11" s="74"/>
      <c r="V11" s="22"/>
      <c r="W11" s="22"/>
      <c r="X11" s="74"/>
      <c r="Y11" s="74"/>
      <c r="Z11" s="22"/>
      <c r="AA11" s="92"/>
      <c r="AB11" s="72"/>
      <c r="AC11" s="120" t="s">
        <v>1</v>
      </c>
      <c r="AD11" s="27"/>
    </row>
    <row r="12" spans="1:30" x14ac:dyDescent="0.3">
      <c r="A12" s="136" t="s">
        <v>2</v>
      </c>
      <c r="B12" s="21">
        <v>386.52</v>
      </c>
      <c r="C12" s="85"/>
      <c r="D12" s="43">
        <v>578.52</v>
      </c>
      <c r="E12" s="45"/>
      <c r="F12" s="28">
        <v>611.52</v>
      </c>
      <c r="G12" s="65"/>
      <c r="H12" s="53">
        <v>611</v>
      </c>
      <c r="I12" s="53"/>
      <c r="J12" s="21">
        <v>827.52</v>
      </c>
      <c r="K12" s="21"/>
      <c r="L12" s="53"/>
      <c r="M12" s="72"/>
      <c r="N12" s="21"/>
      <c r="O12" s="21"/>
      <c r="P12" s="72"/>
      <c r="Q12" s="72"/>
      <c r="R12" s="21"/>
      <c r="S12" s="21"/>
      <c r="T12" s="72"/>
      <c r="U12" s="72"/>
      <c r="V12" s="21"/>
      <c r="W12" s="21"/>
      <c r="X12" s="72"/>
      <c r="Y12" s="72"/>
      <c r="Z12" s="21"/>
      <c r="AA12" s="65"/>
      <c r="AB12" s="72"/>
      <c r="AC12" s="121" t="s">
        <v>2</v>
      </c>
      <c r="AD12" s="27"/>
    </row>
    <row r="13" spans="1:30" ht="15" thickBot="1" x14ac:dyDescent="0.35">
      <c r="A13" s="137" t="s">
        <v>64</v>
      </c>
      <c r="B13" s="23">
        <f>SUM(B11:B12)</f>
        <v>1269.57</v>
      </c>
      <c r="C13" s="69"/>
      <c r="D13" s="31">
        <f>SUM(D11:D12)</f>
        <v>1038.72</v>
      </c>
      <c r="E13" s="70"/>
      <c r="F13" s="31">
        <f>SUM(F11:F12)</f>
        <v>1168.27</v>
      </c>
      <c r="G13" s="70"/>
      <c r="H13" s="31">
        <f>SUM(H11:H12)</f>
        <v>1045.9000000000001</v>
      </c>
      <c r="I13" s="31"/>
      <c r="J13" s="31">
        <f>SUM(J11:J12)</f>
        <v>1069.71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70"/>
      <c r="AB13" s="111"/>
      <c r="AC13" s="122" t="s">
        <v>5</v>
      </c>
      <c r="AD13" s="27"/>
    </row>
    <row r="14" spans="1:30" x14ac:dyDescent="0.3">
      <c r="A14" s="11"/>
      <c r="B14" s="21"/>
      <c r="C14" s="83"/>
      <c r="D14" s="59"/>
      <c r="E14" s="46"/>
      <c r="F14" s="29"/>
      <c r="G14" s="91"/>
      <c r="H14" s="51"/>
      <c r="I14" s="53"/>
      <c r="J14" s="21"/>
      <c r="K14" s="97"/>
      <c r="L14" s="79"/>
      <c r="M14" s="73"/>
      <c r="N14" s="97"/>
      <c r="O14" s="97"/>
      <c r="P14" s="73"/>
      <c r="Q14" s="73"/>
      <c r="R14" s="97"/>
      <c r="S14" s="97"/>
      <c r="T14" s="76"/>
      <c r="U14" s="76"/>
      <c r="V14" s="99"/>
      <c r="W14" s="99"/>
      <c r="X14" s="76"/>
      <c r="Y14" s="76"/>
      <c r="Z14" s="99"/>
      <c r="AA14" s="82"/>
      <c r="AB14" s="108"/>
      <c r="AC14" s="123"/>
      <c r="AD14" s="27"/>
    </row>
    <row r="15" spans="1:30" x14ac:dyDescent="0.3">
      <c r="A15" s="11" t="s">
        <v>11</v>
      </c>
      <c r="B15" s="21"/>
      <c r="C15" s="83"/>
      <c r="D15" s="59"/>
      <c r="E15" s="46"/>
      <c r="F15" s="29"/>
      <c r="G15" s="91"/>
      <c r="H15" s="51"/>
      <c r="I15" s="53"/>
      <c r="J15" s="21"/>
      <c r="K15" s="97"/>
      <c r="L15" s="79"/>
      <c r="M15" s="73"/>
      <c r="N15" s="97"/>
      <c r="O15" s="97"/>
      <c r="P15" s="73"/>
      <c r="Q15" s="73"/>
      <c r="R15" s="97"/>
      <c r="S15" s="97"/>
      <c r="T15" s="76"/>
      <c r="U15" s="76"/>
      <c r="V15" s="99"/>
      <c r="W15" s="99"/>
      <c r="X15" s="76"/>
      <c r="Y15" s="76"/>
      <c r="Z15" s="99"/>
      <c r="AA15" s="82"/>
      <c r="AB15" s="108"/>
      <c r="AC15" s="123"/>
      <c r="AD15" s="27"/>
    </row>
    <row r="16" spans="1:30" x14ac:dyDescent="0.3">
      <c r="A16" s="11"/>
      <c r="B16" s="25"/>
      <c r="C16" s="98"/>
      <c r="D16" s="61"/>
      <c r="E16" s="61"/>
      <c r="F16" s="32"/>
      <c r="G16" s="32"/>
      <c r="H16" s="61"/>
      <c r="I16" s="61"/>
      <c r="J16" s="32"/>
      <c r="K16" s="32"/>
      <c r="L16" s="61"/>
      <c r="M16" s="61"/>
      <c r="N16" s="32"/>
      <c r="O16" s="32"/>
      <c r="P16" s="61"/>
      <c r="Q16" s="61"/>
      <c r="R16" s="32"/>
      <c r="S16" s="32"/>
      <c r="T16" s="61"/>
      <c r="U16" s="61"/>
      <c r="V16" s="32"/>
      <c r="W16" s="32"/>
      <c r="X16" s="61"/>
      <c r="Y16" s="61"/>
      <c r="Z16" s="32"/>
      <c r="AA16" s="32"/>
      <c r="AB16" s="108"/>
      <c r="AC16" s="123"/>
      <c r="AD16" s="27"/>
    </row>
    <row r="17" spans="1:30" x14ac:dyDescent="0.3">
      <c r="A17" s="9" t="s">
        <v>0</v>
      </c>
      <c r="B17" s="25"/>
      <c r="C17" s="98"/>
      <c r="D17" s="61"/>
      <c r="E17" s="61"/>
      <c r="F17" s="32"/>
      <c r="G17" s="32"/>
      <c r="H17" s="61"/>
      <c r="I17" s="61"/>
      <c r="J17" s="32"/>
      <c r="K17" s="32"/>
      <c r="L17" s="61"/>
      <c r="M17" s="61"/>
      <c r="N17" s="32"/>
      <c r="O17" s="32"/>
      <c r="P17" s="61"/>
      <c r="Q17" s="61"/>
      <c r="R17" s="32"/>
      <c r="S17" s="32"/>
      <c r="T17" s="61"/>
      <c r="U17" s="61"/>
      <c r="V17" s="32"/>
      <c r="W17" s="32"/>
      <c r="X17" s="61"/>
      <c r="Y17" s="61"/>
      <c r="Z17" s="32"/>
      <c r="AA17" s="32"/>
      <c r="AB17" s="108"/>
      <c r="AC17" s="119" t="s">
        <v>0</v>
      </c>
      <c r="AD17" s="27"/>
    </row>
    <row r="18" spans="1:30" x14ac:dyDescent="0.3">
      <c r="A18" s="16" t="s">
        <v>3</v>
      </c>
      <c r="B18" s="25">
        <v>49</v>
      </c>
      <c r="C18" s="98"/>
      <c r="D18" s="61"/>
      <c r="E18" s="61"/>
      <c r="F18" s="32"/>
      <c r="G18" s="32"/>
      <c r="H18" s="61"/>
      <c r="I18" s="61"/>
      <c r="J18" s="32"/>
      <c r="K18" s="32"/>
      <c r="L18" s="61"/>
      <c r="M18" s="61"/>
      <c r="N18" s="32"/>
      <c r="O18" s="32"/>
      <c r="P18" s="61"/>
      <c r="Q18" s="61"/>
      <c r="R18" s="32"/>
      <c r="S18" s="32"/>
      <c r="T18" s="61"/>
      <c r="U18" s="61"/>
      <c r="V18" s="32"/>
      <c r="W18" s="32"/>
      <c r="X18" s="61"/>
      <c r="Y18" s="61"/>
      <c r="Z18" s="32"/>
      <c r="AA18" s="32"/>
      <c r="AB18" s="108"/>
      <c r="AC18" s="124" t="s">
        <v>3</v>
      </c>
      <c r="AD18" s="27"/>
    </row>
    <row r="19" spans="1:30" x14ac:dyDescent="0.3">
      <c r="A19" s="10" t="s">
        <v>6</v>
      </c>
      <c r="B19" s="25">
        <v>158.25</v>
      </c>
      <c r="C19" s="98"/>
      <c r="D19" s="61"/>
      <c r="E19" s="61"/>
      <c r="F19" s="32"/>
      <c r="G19" s="32"/>
      <c r="H19" s="61"/>
      <c r="I19" s="61"/>
      <c r="J19" s="32"/>
      <c r="K19" s="32"/>
      <c r="L19" s="61"/>
      <c r="M19" s="61"/>
      <c r="N19" s="32"/>
      <c r="O19" s="32"/>
      <c r="P19" s="61"/>
      <c r="Q19" s="61"/>
      <c r="R19" s="32"/>
      <c r="S19" s="32"/>
      <c r="T19" s="61"/>
      <c r="U19" s="61"/>
      <c r="V19" s="32"/>
      <c r="W19" s="32"/>
      <c r="X19" s="61"/>
      <c r="Y19" s="61"/>
      <c r="Z19" s="32"/>
      <c r="AA19" s="32"/>
      <c r="AB19" s="108"/>
      <c r="AC19" s="120" t="s">
        <v>6</v>
      </c>
      <c r="AD19" s="27"/>
    </row>
    <row r="20" spans="1:30" x14ac:dyDescent="0.3">
      <c r="A20" s="11" t="s">
        <v>4</v>
      </c>
      <c r="B20" s="25">
        <f>SUM(B18:B19)</f>
        <v>207.25</v>
      </c>
      <c r="C20" s="162">
        <f>SUM(B20/12)</f>
        <v>17.270833333333332</v>
      </c>
      <c r="D20" s="61"/>
      <c r="E20" s="61"/>
      <c r="F20" s="32"/>
      <c r="G20" s="32"/>
      <c r="H20" s="61"/>
      <c r="I20" s="61"/>
      <c r="J20" s="32"/>
      <c r="K20" s="32"/>
      <c r="L20" s="61"/>
      <c r="M20" s="61"/>
      <c r="N20" s="32"/>
      <c r="O20" s="32"/>
      <c r="P20" s="61"/>
      <c r="Q20" s="61"/>
      <c r="R20" s="32"/>
      <c r="S20" s="32"/>
      <c r="T20" s="61"/>
      <c r="U20" s="61"/>
      <c r="V20" s="32"/>
      <c r="W20" s="32"/>
      <c r="X20" s="61"/>
      <c r="Y20" s="61"/>
      <c r="Z20" s="32"/>
      <c r="AA20" s="32"/>
      <c r="AB20" s="108"/>
      <c r="AC20" s="125" t="s">
        <v>59</v>
      </c>
      <c r="AD20" s="27"/>
    </row>
    <row r="21" spans="1:30" x14ac:dyDescent="0.3">
      <c r="A21" s="11"/>
      <c r="B21" s="25"/>
      <c r="C21" s="162"/>
      <c r="D21" s="61"/>
      <c r="E21" s="61"/>
      <c r="F21" s="32"/>
      <c r="G21" s="32"/>
      <c r="H21" s="61"/>
      <c r="I21" s="61"/>
      <c r="J21" s="32"/>
      <c r="K21" s="32"/>
      <c r="L21" s="61"/>
      <c r="M21" s="61"/>
      <c r="N21" s="32"/>
      <c r="O21" s="32"/>
      <c r="P21" s="61"/>
      <c r="Q21" s="61"/>
      <c r="R21" s="32"/>
      <c r="S21" s="32"/>
      <c r="T21" s="61"/>
      <c r="U21" s="61"/>
      <c r="V21" s="32"/>
      <c r="W21" s="32"/>
      <c r="X21" s="61"/>
      <c r="Y21" s="61"/>
      <c r="Z21" s="32"/>
      <c r="AA21" s="32"/>
      <c r="AB21" s="108"/>
      <c r="AC21" s="126"/>
      <c r="AD21" s="27"/>
    </row>
    <row r="22" spans="1:30" x14ac:dyDescent="0.3">
      <c r="A22" s="11"/>
      <c r="B22" s="25"/>
      <c r="C22" s="162"/>
      <c r="D22" s="61"/>
      <c r="E22" s="61"/>
      <c r="F22" s="32"/>
      <c r="G22" s="32"/>
      <c r="H22" s="61"/>
      <c r="I22" s="61"/>
      <c r="J22" s="32"/>
      <c r="K22" s="32"/>
      <c r="L22" s="61"/>
      <c r="M22" s="61"/>
      <c r="N22" s="32"/>
      <c r="O22" s="32"/>
      <c r="P22" s="61"/>
      <c r="Q22" s="61"/>
      <c r="R22" s="32"/>
      <c r="S22" s="32"/>
      <c r="T22" s="61"/>
      <c r="U22" s="61"/>
      <c r="V22" s="32"/>
      <c r="W22" s="32"/>
      <c r="X22" s="61"/>
      <c r="Y22" s="61"/>
      <c r="Z22" s="32"/>
      <c r="AA22" s="32"/>
      <c r="AB22" s="108"/>
      <c r="AC22" s="126"/>
      <c r="AD22" s="27"/>
    </row>
    <row r="23" spans="1:30" x14ac:dyDescent="0.3">
      <c r="A23" s="11" t="s">
        <v>50</v>
      </c>
      <c r="B23" s="25"/>
      <c r="C23" s="98"/>
      <c r="D23" s="61"/>
      <c r="E23" s="61"/>
      <c r="F23" s="32"/>
      <c r="G23" s="32"/>
      <c r="H23" s="61"/>
      <c r="I23" s="61"/>
      <c r="J23" s="32"/>
      <c r="K23" s="32"/>
      <c r="L23" s="61"/>
      <c r="M23" s="61"/>
      <c r="N23" s="32"/>
      <c r="O23" s="32"/>
      <c r="P23" s="61"/>
      <c r="Q23" s="61"/>
      <c r="R23" s="32"/>
      <c r="S23" s="32"/>
      <c r="T23" s="61"/>
      <c r="U23" s="61"/>
      <c r="V23" s="32"/>
      <c r="W23" s="32"/>
      <c r="X23" s="61"/>
      <c r="Y23" s="61"/>
      <c r="Z23" s="32"/>
      <c r="AA23" s="32"/>
      <c r="AB23" s="108"/>
      <c r="AC23" s="126"/>
      <c r="AD23" s="27"/>
    </row>
    <row r="24" spans="1:30" x14ac:dyDescent="0.3">
      <c r="A24" s="18" t="s">
        <v>49</v>
      </c>
      <c r="B24" s="25"/>
      <c r="C24" s="86"/>
      <c r="D24" s="61"/>
      <c r="E24" s="48"/>
      <c r="F24" s="32"/>
      <c r="G24" s="37">
        <v>26.13</v>
      </c>
      <c r="H24" s="54"/>
      <c r="I24" s="54"/>
      <c r="J24" s="25"/>
      <c r="K24" s="98"/>
      <c r="L24" s="80"/>
      <c r="M24" s="75"/>
      <c r="N24" s="98"/>
      <c r="O24" s="98"/>
      <c r="P24" s="75"/>
      <c r="Q24" s="75"/>
      <c r="R24" s="98"/>
      <c r="S24" s="98"/>
      <c r="T24" s="77"/>
      <c r="U24" s="77"/>
      <c r="V24" s="27"/>
      <c r="W24" s="27"/>
      <c r="X24" s="77"/>
      <c r="Y24" s="77"/>
      <c r="Z24" s="27"/>
      <c r="AA24" s="113"/>
      <c r="AB24" s="108"/>
      <c r="AC24" s="127"/>
      <c r="AD24" s="27"/>
    </row>
    <row r="25" spans="1:30" x14ac:dyDescent="0.3">
      <c r="A25" s="17" t="s">
        <v>51</v>
      </c>
      <c r="B25" s="25"/>
      <c r="C25" s="86"/>
      <c r="D25" s="61"/>
      <c r="E25" s="48"/>
      <c r="F25" s="32"/>
      <c r="G25" s="93" t="s">
        <v>52</v>
      </c>
      <c r="H25" s="55"/>
      <c r="I25" s="55"/>
      <c r="J25" s="25"/>
      <c r="K25" s="98"/>
      <c r="L25" s="80"/>
      <c r="M25" s="75"/>
      <c r="N25" s="98"/>
      <c r="O25" s="98"/>
      <c r="P25" s="75"/>
      <c r="Q25" s="75"/>
      <c r="R25" s="98"/>
      <c r="S25" s="98"/>
      <c r="T25" s="77"/>
      <c r="U25" s="77"/>
      <c r="V25" s="27"/>
      <c r="W25" s="27"/>
      <c r="X25" s="77"/>
      <c r="Y25" s="77"/>
      <c r="Z25" s="27"/>
      <c r="AA25" s="113"/>
      <c r="AB25" s="108"/>
      <c r="AC25" s="127"/>
      <c r="AD25" s="27"/>
    </row>
    <row r="26" spans="1:30" x14ac:dyDescent="0.3">
      <c r="A26" s="10"/>
      <c r="B26" s="22"/>
      <c r="C26" s="83"/>
      <c r="D26" s="59"/>
      <c r="E26" s="46"/>
      <c r="F26" s="29"/>
      <c r="G26" s="91"/>
      <c r="H26" s="51"/>
      <c r="I26" s="53"/>
      <c r="J26" s="21"/>
      <c r="K26" s="97"/>
      <c r="L26" s="79"/>
      <c r="M26" s="73"/>
      <c r="N26" s="97"/>
      <c r="O26" s="97"/>
      <c r="P26" s="73"/>
      <c r="Q26" s="73"/>
      <c r="R26" s="97"/>
      <c r="S26" s="97"/>
      <c r="T26" s="76"/>
      <c r="U26" s="76"/>
      <c r="V26" s="99"/>
      <c r="W26" s="99"/>
      <c r="X26" s="76"/>
      <c r="Y26" s="76"/>
      <c r="Z26" s="99"/>
      <c r="AA26" s="82"/>
      <c r="AB26" s="108"/>
      <c r="AC26" s="128"/>
      <c r="AD26" s="27"/>
    </row>
    <row r="27" spans="1:30" x14ac:dyDescent="0.3">
      <c r="A27" s="165" t="s">
        <v>69</v>
      </c>
      <c r="B27" s="21"/>
      <c r="C27" s="83"/>
      <c r="D27" s="59"/>
      <c r="E27" s="46"/>
      <c r="F27" s="29"/>
      <c r="G27" s="91"/>
      <c r="H27" s="51"/>
      <c r="I27" s="53"/>
      <c r="J27" s="21"/>
      <c r="K27" s="97"/>
      <c r="L27" s="79"/>
      <c r="M27" s="73"/>
      <c r="N27" s="97"/>
      <c r="O27" s="97"/>
      <c r="P27" s="73"/>
      <c r="Q27" s="73"/>
      <c r="R27" s="97"/>
      <c r="S27" s="97"/>
      <c r="T27" s="76"/>
      <c r="U27" s="76"/>
      <c r="V27" s="99"/>
      <c r="W27" s="99"/>
      <c r="X27" s="76"/>
      <c r="Y27" s="76"/>
      <c r="Z27" s="99"/>
      <c r="AA27" s="82"/>
      <c r="AB27" s="108"/>
      <c r="AC27" s="129" t="s">
        <v>15</v>
      </c>
      <c r="AD27" s="27"/>
    </row>
    <row r="28" spans="1:30" x14ac:dyDescent="0.3">
      <c r="A28" s="163" t="s">
        <v>66</v>
      </c>
      <c r="B28" s="164">
        <v>500</v>
      </c>
      <c r="C28" s="83"/>
      <c r="D28" s="59"/>
      <c r="E28" s="46"/>
      <c r="F28" s="29"/>
      <c r="G28" s="91"/>
      <c r="H28" s="51"/>
      <c r="I28" s="53"/>
      <c r="J28" s="21"/>
      <c r="K28" s="97"/>
      <c r="L28" s="79"/>
      <c r="M28" s="73"/>
      <c r="N28" s="97"/>
      <c r="O28" s="97"/>
      <c r="P28" s="73"/>
      <c r="Q28" s="73"/>
      <c r="R28" s="97"/>
      <c r="S28" s="97"/>
      <c r="T28" s="76"/>
      <c r="U28" s="76"/>
      <c r="V28" s="99"/>
      <c r="W28" s="99"/>
      <c r="X28" s="76"/>
      <c r="Y28" s="76"/>
      <c r="Z28" s="99"/>
      <c r="AA28" s="82"/>
      <c r="AB28" s="108"/>
      <c r="AC28" s="128" t="s">
        <v>7</v>
      </c>
      <c r="AD28" s="27"/>
    </row>
    <row r="29" spans="1:30" x14ac:dyDescent="0.3">
      <c r="A29" s="163" t="s">
        <v>67</v>
      </c>
      <c r="B29" s="164">
        <v>500</v>
      </c>
      <c r="C29" s="83"/>
      <c r="D29" s="59"/>
      <c r="E29" s="46"/>
      <c r="F29" s="29"/>
      <c r="G29" s="91"/>
      <c r="H29" s="51"/>
      <c r="I29" s="53"/>
      <c r="J29" s="21"/>
      <c r="K29" s="97"/>
      <c r="L29" s="79"/>
      <c r="M29" s="73"/>
      <c r="N29" s="97"/>
      <c r="O29" s="97"/>
      <c r="P29" s="73"/>
      <c r="Q29" s="73"/>
      <c r="R29" s="97"/>
      <c r="S29" s="97"/>
      <c r="T29" s="76"/>
      <c r="U29" s="76"/>
      <c r="V29" s="99"/>
      <c r="W29" s="99"/>
      <c r="X29" s="76"/>
      <c r="Y29" s="76"/>
      <c r="Z29" s="99"/>
      <c r="AA29" s="82"/>
      <c r="AB29" s="108"/>
      <c r="AC29" s="128" t="s">
        <v>9</v>
      </c>
      <c r="AD29" s="27"/>
    </row>
    <row r="30" spans="1:30" ht="15" thickBot="1" x14ac:dyDescent="0.35">
      <c r="A30" s="36" t="s">
        <v>68</v>
      </c>
      <c r="B30" s="23">
        <f>SUM(B28:B29)</f>
        <v>1000</v>
      </c>
      <c r="C30" s="83"/>
      <c r="D30" s="59"/>
      <c r="E30" s="46"/>
      <c r="F30" s="29"/>
      <c r="G30" s="91"/>
      <c r="H30" s="51"/>
      <c r="I30" s="53"/>
      <c r="J30" s="21"/>
      <c r="K30" s="97"/>
      <c r="L30" s="79"/>
      <c r="M30" s="73"/>
      <c r="N30" s="97"/>
      <c r="O30" s="97"/>
      <c r="P30" s="73"/>
      <c r="Q30" s="73"/>
      <c r="R30" s="97"/>
      <c r="S30" s="97"/>
      <c r="T30" s="76"/>
      <c r="U30" s="76"/>
      <c r="V30" s="99"/>
      <c r="W30" s="99"/>
      <c r="X30" s="76"/>
      <c r="Y30" s="76"/>
      <c r="Z30" s="99"/>
      <c r="AA30" s="82"/>
      <c r="AB30" s="108"/>
      <c r="AC30" s="128"/>
      <c r="AD30" s="27"/>
    </row>
    <row r="31" spans="1:30" x14ac:dyDescent="0.3">
      <c r="A31" s="11"/>
      <c r="B31" s="26"/>
      <c r="C31" s="87">
        <f>SUM(B28:B29)</f>
        <v>1000</v>
      </c>
      <c r="D31" s="43"/>
      <c r="E31" s="45"/>
      <c r="F31" s="28"/>
      <c r="G31" s="65"/>
      <c r="H31" s="53"/>
      <c r="I31" s="53"/>
      <c r="J31" s="21"/>
      <c r="K31" s="99"/>
      <c r="L31" s="50"/>
      <c r="M31" s="76"/>
      <c r="N31" s="99"/>
      <c r="O31" s="99"/>
      <c r="P31" s="76"/>
      <c r="Q31" s="76"/>
      <c r="R31" s="99"/>
      <c r="S31" s="99"/>
      <c r="T31" s="76"/>
      <c r="U31" s="76"/>
      <c r="V31" s="99"/>
      <c r="W31" s="99"/>
      <c r="X31" s="76"/>
      <c r="Y31" s="76"/>
      <c r="Z31" s="99"/>
      <c r="AA31" s="82"/>
      <c r="AB31" s="108"/>
      <c r="AC31" s="130" t="s">
        <v>8</v>
      </c>
      <c r="AD31" s="27"/>
    </row>
    <row r="32" spans="1:30" s="12" customFormat="1" x14ac:dyDescent="0.3">
      <c r="A32" s="19" t="s">
        <v>10</v>
      </c>
      <c r="B32" s="27"/>
      <c r="C32" s="37">
        <v>100</v>
      </c>
      <c r="D32" s="64"/>
      <c r="E32" s="44"/>
      <c r="F32" s="33"/>
      <c r="G32" s="37"/>
      <c r="H32" s="54"/>
      <c r="I32" s="54"/>
      <c r="J32" s="25"/>
      <c r="K32" s="27"/>
      <c r="L32" s="64"/>
      <c r="M32" s="64"/>
      <c r="N32" s="27"/>
      <c r="O32" s="27"/>
      <c r="P32" s="64"/>
      <c r="Q32" s="64"/>
      <c r="R32" s="27"/>
      <c r="S32" s="27"/>
      <c r="T32" s="64"/>
      <c r="U32" s="64"/>
      <c r="V32" s="27"/>
      <c r="W32" s="27"/>
      <c r="X32" s="64"/>
      <c r="Y32" s="64"/>
      <c r="Z32" s="27"/>
      <c r="AA32" s="113"/>
      <c r="AB32" s="110"/>
      <c r="AC32" s="125" t="s">
        <v>10</v>
      </c>
      <c r="AD32" s="27"/>
    </row>
    <row r="33" spans="1:30" s="12" customFormat="1" x14ac:dyDescent="0.3">
      <c r="A33" s="19"/>
      <c r="B33" s="27"/>
      <c r="C33" s="37"/>
      <c r="D33" s="64"/>
      <c r="E33" s="44"/>
      <c r="F33" s="33"/>
      <c r="G33" s="37"/>
      <c r="H33" s="54"/>
      <c r="I33" s="54"/>
      <c r="J33" s="25"/>
      <c r="K33" s="27"/>
      <c r="L33" s="64"/>
      <c r="M33" s="64"/>
      <c r="N33" s="27"/>
      <c r="O33" s="27"/>
      <c r="P33" s="64"/>
      <c r="Q33" s="64"/>
      <c r="R33" s="27"/>
      <c r="S33" s="27"/>
      <c r="T33" s="64"/>
      <c r="U33" s="64"/>
      <c r="V33" s="27"/>
      <c r="W33" s="27"/>
      <c r="X33" s="64"/>
      <c r="Y33" s="64"/>
      <c r="Z33" s="27"/>
      <c r="AA33" s="113"/>
      <c r="AB33" s="110"/>
      <c r="AC33" s="125"/>
      <c r="AD33" s="27"/>
    </row>
    <row r="34" spans="1:30" s="12" customFormat="1" x14ac:dyDescent="0.3">
      <c r="A34" s="19" t="s">
        <v>65</v>
      </c>
      <c r="B34" s="27"/>
      <c r="C34" s="37"/>
      <c r="D34" s="64"/>
      <c r="E34" s="44"/>
      <c r="F34" s="33"/>
      <c r="G34" s="37">
        <v>470</v>
      </c>
      <c r="H34" s="54"/>
      <c r="I34" s="54"/>
      <c r="J34" s="25"/>
      <c r="K34" s="27"/>
      <c r="L34" s="64"/>
      <c r="M34" s="64"/>
      <c r="N34" s="27"/>
      <c r="O34" s="27"/>
      <c r="P34" s="64"/>
      <c r="Q34" s="64"/>
      <c r="R34" s="27"/>
      <c r="S34" s="27"/>
      <c r="T34" s="64"/>
      <c r="U34" s="64"/>
      <c r="V34" s="27"/>
      <c r="W34" s="27"/>
      <c r="X34" s="64"/>
      <c r="Y34" s="64"/>
      <c r="Z34" s="27"/>
      <c r="AA34" s="113"/>
      <c r="AB34" s="110"/>
      <c r="AC34" s="125"/>
      <c r="AD34" s="27"/>
    </row>
    <row r="35" spans="1:30" s="12" customFormat="1" x14ac:dyDescent="0.3">
      <c r="A35" s="19" t="s">
        <v>27</v>
      </c>
      <c r="B35" s="27"/>
      <c r="C35" s="37">
        <v>252</v>
      </c>
      <c r="D35" s="64"/>
      <c r="E35" s="44"/>
      <c r="F35" s="33"/>
      <c r="G35" s="37"/>
      <c r="H35" s="54"/>
      <c r="I35" s="54"/>
      <c r="J35" s="25"/>
      <c r="K35" s="100"/>
      <c r="L35" s="64"/>
      <c r="M35" s="64"/>
      <c r="N35" s="27"/>
      <c r="O35" s="27"/>
      <c r="P35" s="64"/>
      <c r="Q35" s="64"/>
      <c r="R35" s="27"/>
      <c r="S35" s="27"/>
      <c r="T35" s="64"/>
      <c r="U35" s="64"/>
      <c r="V35" s="27"/>
      <c r="W35" s="27"/>
      <c r="X35" s="64"/>
      <c r="Y35" s="64"/>
      <c r="Z35" s="27"/>
      <c r="AA35" s="113"/>
      <c r="AB35" s="110"/>
      <c r="AC35" s="125" t="s">
        <v>27</v>
      </c>
      <c r="AD35" s="27"/>
    </row>
    <row r="36" spans="1:30" s="12" customFormat="1" x14ac:dyDescent="0.3">
      <c r="A36" s="19" t="s">
        <v>16</v>
      </c>
      <c r="B36" s="27"/>
      <c r="C36" s="88">
        <v>13.2</v>
      </c>
      <c r="D36" s="64"/>
      <c r="E36" s="44"/>
      <c r="F36" s="33"/>
      <c r="G36" s="94"/>
      <c r="H36" s="56"/>
      <c r="I36" s="56"/>
      <c r="J36" s="25"/>
      <c r="K36" s="101"/>
      <c r="L36" s="81"/>
      <c r="M36" s="81"/>
      <c r="N36" s="103"/>
      <c r="O36" s="103"/>
      <c r="P36" s="81"/>
      <c r="Q36" s="81"/>
      <c r="R36" s="27"/>
      <c r="S36" s="27"/>
      <c r="T36" s="64"/>
      <c r="U36" s="64"/>
      <c r="V36" s="27"/>
      <c r="W36" s="27"/>
      <c r="X36" s="64"/>
      <c r="Y36" s="64"/>
      <c r="Z36" s="27"/>
      <c r="AA36" s="113"/>
      <c r="AB36" s="110"/>
      <c r="AC36" s="125" t="s">
        <v>16</v>
      </c>
      <c r="AD36" s="27"/>
    </row>
    <row r="37" spans="1:30" s="12" customFormat="1" x14ac:dyDescent="0.3">
      <c r="A37" s="19" t="s">
        <v>62</v>
      </c>
      <c r="B37" s="27"/>
      <c r="C37" s="88">
        <v>7.98</v>
      </c>
      <c r="D37" s="64"/>
      <c r="E37" s="44">
        <v>25</v>
      </c>
      <c r="F37" s="33"/>
      <c r="G37" s="37"/>
      <c r="H37" s="54"/>
      <c r="I37" s="54"/>
      <c r="J37" s="25"/>
      <c r="K37" s="27">
        <v>68.94</v>
      </c>
      <c r="L37" s="64"/>
      <c r="M37" s="64"/>
      <c r="N37" s="27"/>
      <c r="O37" s="27"/>
      <c r="P37" s="64"/>
      <c r="Q37" s="64"/>
      <c r="R37" s="27"/>
      <c r="S37" s="27"/>
      <c r="T37" s="64"/>
      <c r="U37" s="64"/>
      <c r="V37" s="27"/>
      <c r="W37" s="27"/>
      <c r="X37" s="64"/>
      <c r="Y37" s="64"/>
      <c r="Z37" s="27"/>
      <c r="AA37" s="113"/>
      <c r="AB37" s="110"/>
      <c r="AC37" s="125" t="s">
        <v>13</v>
      </c>
      <c r="AD37" s="27"/>
    </row>
    <row r="38" spans="1:30" s="12" customFormat="1" x14ac:dyDescent="0.3">
      <c r="A38" s="154"/>
      <c r="B38" s="99"/>
      <c r="C38" s="90"/>
      <c r="D38" s="50"/>
      <c r="E38" s="45"/>
      <c r="F38" s="28"/>
      <c r="G38" s="65"/>
      <c r="H38" s="53"/>
      <c r="I38" s="53"/>
      <c r="J38" s="21"/>
      <c r="K38" s="99"/>
      <c r="L38" s="50"/>
      <c r="M38" s="50"/>
      <c r="N38" s="99"/>
      <c r="O38" s="99"/>
      <c r="P38" s="50"/>
      <c r="Q38" s="50"/>
      <c r="R38" s="99"/>
      <c r="S38" s="99"/>
      <c r="T38" s="50"/>
      <c r="U38" s="50"/>
      <c r="V38" s="99"/>
      <c r="W38" s="99"/>
      <c r="X38" s="50"/>
      <c r="Y38" s="50"/>
      <c r="Z38" s="99"/>
      <c r="AA38" s="82"/>
      <c r="AB38" s="110"/>
      <c r="AC38" s="123"/>
      <c r="AD38" s="27"/>
    </row>
    <row r="39" spans="1:30" s="12" customFormat="1" x14ac:dyDescent="0.3">
      <c r="A39" s="154" t="s">
        <v>30</v>
      </c>
      <c r="B39" s="99"/>
      <c r="C39" s="90"/>
      <c r="D39" s="50"/>
      <c r="E39" s="45"/>
      <c r="F39" s="28"/>
      <c r="G39" s="65"/>
      <c r="H39" s="53"/>
      <c r="I39" s="53"/>
      <c r="J39" s="21"/>
      <c r="K39" s="99"/>
      <c r="L39" s="50"/>
      <c r="M39" s="50"/>
      <c r="N39" s="99"/>
      <c r="O39" s="99"/>
      <c r="P39" s="50"/>
      <c r="Q39" s="50"/>
      <c r="R39" s="99"/>
      <c r="S39" s="99"/>
      <c r="T39" s="50"/>
      <c r="U39" s="50"/>
      <c r="V39" s="99"/>
      <c r="W39" s="99"/>
      <c r="X39" s="50"/>
      <c r="Y39" s="50"/>
      <c r="Z39" s="99"/>
      <c r="AA39" s="82"/>
      <c r="AB39" s="110"/>
      <c r="AC39" s="143" t="s">
        <v>30</v>
      </c>
      <c r="AD39" s="27"/>
    </row>
    <row r="40" spans="1:30" s="12" customFormat="1" x14ac:dyDescent="0.3">
      <c r="A40" s="106"/>
      <c r="B40" s="27"/>
      <c r="C40" s="33"/>
      <c r="D40" s="64"/>
      <c r="E40" s="62"/>
      <c r="F40" s="33"/>
      <c r="G40" s="25"/>
      <c r="H40" s="54"/>
      <c r="I40" s="54"/>
      <c r="J40" s="25"/>
      <c r="K40" s="27"/>
      <c r="L40" s="64"/>
      <c r="M40" s="64"/>
      <c r="N40" s="27"/>
      <c r="O40" s="27"/>
      <c r="P40" s="64"/>
      <c r="Q40" s="64"/>
      <c r="R40" s="27"/>
      <c r="S40" s="27"/>
      <c r="T40" s="64"/>
      <c r="U40" s="64"/>
      <c r="V40" s="27"/>
      <c r="W40" s="27"/>
      <c r="X40" s="64"/>
      <c r="Y40" s="64"/>
      <c r="Z40" s="27"/>
      <c r="AA40" s="27"/>
      <c r="AB40" s="110"/>
      <c r="AC40" s="143"/>
      <c r="AD40" s="27"/>
    </row>
    <row r="41" spans="1:30" x14ac:dyDescent="0.3">
      <c r="A41" s="107"/>
      <c r="B41" s="25"/>
      <c r="C41" s="27"/>
      <c r="D41" s="62"/>
      <c r="E41" s="62"/>
      <c r="F41" s="33"/>
      <c r="G41" s="25"/>
      <c r="H41" s="54"/>
      <c r="I41" s="54"/>
      <c r="J41" s="25"/>
      <c r="K41" s="27"/>
      <c r="L41" s="64"/>
      <c r="M41" s="77"/>
      <c r="N41" s="27"/>
      <c r="O41" s="27"/>
      <c r="P41" s="77"/>
      <c r="Q41" s="77"/>
      <c r="R41" s="27"/>
      <c r="S41" s="27"/>
      <c r="T41" s="77"/>
      <c r="U41" s="77"/>
      <c r="V41" s="27"/>
      <c r="W41" s="27"/>
      <c r="X41" s="77"/>
      <c r="Y41" s="77"/>
      <c r="Z41" s="27"/>
      <c r="AA41" s="27"/>
      <c r="AB41" s="108"/>
      <c r="AC41" s="143"/>
      <c r="AD41" s="27"/>
    </row>
    <row r="42" spans="1:30" x14ac:dyDescent="0.3">
      <c r="A42" s="107"/>
      <c r="B42" s="25"/>
      <c r="C42" s="27"/>
      <c r="D42" s="157"/>
      <c r="E42" s="157"/>
      <c r="F42" s="158"/>
      <c r="G42" s="25"/>
      <c r="H42" s="54"/>
      <c r="I42" s="54"/>
      <c r="J42" s="25"/>
      <c r="K42" s="159"/>
      <c r="L42" s="160"/>
      <c r="M42" s="161"/>
      <c r="N42" s="27"/>
      <c r="O42" s="27"/>
      <c r="P42" s="77"/>
      <c r="Q42" s="77"/>
      <c r="R42" s="27"/>
      <c r="S42" s="27"/>
      <c r="T42" s="77"/>
      <c r="U42" s="77"/>
      <c r="V42" s="27"/>
      <c r="W42" s="27"/>
      <c r="X42" s="77"/>
      <c r="Y42" s="77"/>
      <c r="Z42" s="27"/>
      <c r="AA42" s="27"/>
      <c r="AB42" s="108"/>
      <c r="AC42" s="143"/>
      <c r="AD42" s="27"/>
    </row>
    <row r="43" spans="1:30" x14ac:dyDescent="0.3">
      <c r="A43" s="151" t="s">
        <v>33</v>
      </c>
      <c r="B43" s="24"/>
      <c r="C43" s="24"/>
      <c r="D43" s="63"/>
      <c r="E43" s="49"/>
      <c r="F43" s="34">
        <v>25</v>
      </c>
      <c r="G43" s="95"/>
      <c r="H43" s="57"/>
      <c r="I43" s="57"/>
      <c r="J43" s="24"/>
      <c r="K43" s="102"/>
      <c r="L43" s="155"/>
      <c r="M43" s="156"/>
      <c r="N43" s="102"/>
      <c r="O43" s="102"/>
      <c r="P43" s="78"/>
      <c r="Q43" s="78"/>
      <c r="R43" s="102"/>
      <c r="S43" s="102"/>
      <c r="T43" s="78"/>
      <c r="U43" s="78"/>
      <c r="V43" s="102"/>
      <c r="W43" s="102"/>
      <c r="X43" s="78"/>
      <c r="Y43" s="78"/>
      <c r="Z43" s="102"/>
      <c r="AA43" s="89"/>
      <c r="AB43" s="108"/>
      <c r="AC43" s="125" t="s">
        <v>33</v>
      </c>
      <c r="AD43" s="27"/>
    </row>
    <row r="44" spans="1:30" x14ac:dyDescent="0.3">
      <c r="A44" s="20" t="s">
        <v>26</v>
      </c>
      <c r="B44" s="25">
        <v>100</v>
      </c>
      <c r="C44" s="37"/>
      <c r="D44" s="62"/>
      <c r="E44" s="44"/>
      <c r="F44" s="33"/>
      <c r="G44" s="37"/>
      <c r="H44" s="54">
        <v>262.58</v>
      </c>
      <c r="I44" s="54"/>
      <c r="J44" s="25"/>
      <c r="K44" s="27"/>
      <c r="L44" s="64"/>
      <c r="M44" s="77"/>
      <c r="N44" s="27"/>
      <c r="O44" s="27"/>
      <c r="P44" s="77"/>
      <c r="Q44" s="77"/>
      <c r="R44" s="27"/>
      <c r="S44" s="27"/>
      <c r="T44" s="77"/>
      <c r="U44" s="77"/>
      <c r="V44" s="27"/>
      <c r="W44" s="27"/>
      <c r="X44" s="77"/>
      <c r="Y44" s="77"/>
      <c r="Z44" s="27"/>
      <c r="AA44" s="113"/>
      <c r="AB44" s="108"/>
      <c r="AC44" s="125" t="s">
        <v>26</v>
      </c>
      <c r="AD44" s="27"/>
    </row>
    <row r="45" spans="1:30" x14ac:dyDescent="0.3">
      <c r="A45" s="11"/>
      <c r="B45" s="21"/>
      <c r="C45" s="82"/>
      <c r="D45" s="43"/>
      <c r="E45" s="45"/>
      <c r="F45" s="28"/>
      <c r="G45" s="65"/>
      <c r="H45" s="53"/>
      <c r="I45" s="53"/>
      <c r="J45" s="21"/>
      <c r="K45" s="99"/>
      <c r="L45" s="50"/>
      <c r="M45" s="76"/>
      <c r="N45" s="99"/>
      <c r="O45" s="99"/>
      <c r="P45" s="76"/>
      <c r="Q45" s="76"/>
      <c r="R45" s="99"/>
      <c r="S45" s="99"/>
      <c r="T45" s="76"/>
      <c r="U45" s="76"/>
      <c r="V45" s="99"/>
      <c r="W45" s="99"/>
      <c r="X45" s="76"/>
      <c r="Y45" s="76"/>
      <c r="Z45" s="99"/>
      <c r="AA45" s="96"/>
      <c r="AC45" s="131"/>
      <c r="AD45" s="27"/>
    </row>
    <row r="46" spans="1:30" ht="15" thickBot="1" x14ac:dyDescent="0.35">
      <c r="A46" s="134" t="s">
        <v>23</v>
      </c>
      <c r="B46" s="23"/>
      <c r="C46" s="35">
        <f>SUM(B13-C32-C35-C36-C37+B42+B44+B43)</f>
        <v>996.38999999999987</v>
      </c>
      <c r="D46" s="193">
        <f>SUM(D13-E32-E35-E36-E37+D42+D44+D43)</f>
        <v>1013.72</v>
      </c>
      <c r="E46" s="194"/>
      <c r="F46" s="193">
        <f>SUM(F13-G24-G32-G33-G34-G35-G36-G37+F40+F41+F42+F43+F44+F45)</f>
        <v>697.13999999999987</v>
      </c>
      <c r="G46" s="194"/>
      <c r="H46" s="195">
        <f>SUM(H13-I24-I32-I33-I34-I35-I36-I37+H40+H41+H42+H43+H44+H45)</f>
        <v>1308.48</v>
      </c>
      <c r="I46" s="196"/>
      <c r="J46" s="193">
        <f>SUM(J13-K24-K32-K33-K34-K35-K36-K37+J40+J41+J42+J43+J44+J45)</f>
        <v>1000.77</v>
      </c>
      <c r="K46" s="197"/>
      <c r="L46" s="195">
        <f>SUM(L13-M24-M32-M33-M34-M35-M36-M37+L40+L41+L42+L43+L44+L45)</f>
        <v>0</v>
      </c>
      <c r="M46" s="196"/>
      <c r="N46" s="193">
        <f>SUM(N13-O24-O32-O33-O34-O35-O36-O37+N40+N41+N42+N43+N44+N45)</f>
        <v>0</v>
      </c>
      <c r="O46" s="197"/>
      <c r="P46" s="195">
        <f>SUM(P13-Q24-Q32-Q33-Q34-Q35-Q36-Q37+P40+P41+P42+P43+P44+P45)</f>
        <v>0</v>
      </c>
      <c r="Q46" s="198"/>
      <c r="R46" s="193">
        <f>SUM(R13-S24-S32-S33-S34-S35-S36-S37+R40+R41+R42+R43+R44+R45)</f>
        <v>0</v>
      </c>
      <c r="S46" s="194"/>
      <c r="T46" s="195">
        <f>SUM(T13-U24-U32-U33-U34-U35-U36-U37+T40+T41+T42+T43+T44+T45)</f>
        <v>0</v>
      </c>
      <c r="U46" s="198"/>
      <c r="V46" s="193">
        <f>SUM(V13-W24-W32-W33-W34-W35-W36-W37+V40+V41+V42+V43+V44+V45)</f>
        <v>0</v>
      </c>
      <c r="W46" s="194"/>
      <c r="X46" s="195">
        <f>SUM(X13-Y24-Y32-Y33-Y34-Y35-Y36-Y37+X40+X41+X42+X43+X44+X45)</f>
        <v>0</v>
      </c>
      <c r="Y46" s="198"/>
      <c r="Z46" s="193">
        <f>SUM(Z13-AA24-AA32-AA33-AA34-AA35-AA36-AA37+Z40+Z41+Z42+Z43+Z44+Z45)</f>
        <v>0</v>
      </c>
      <c r="AA46" s="194"/>
      <c r="AB46" s="112"/>
      <c r="AC46" s="132" t="s">
        <v>23</v>
      </c>
      <c r="AD46" s="27"/>
    </row>
    <row r="47" spans="1:30" x14ac:dyDescent="0.3">
      <c r="A47" s="135" t="s">
        <v>60</v>
      </c>
      <c r="B47" s="66">
        <v>1000</v>
      </c>
      <c r="C47" s="67">
        <v>1000</v>
      </c>
      <c r="D47" s="68"/>
      <c r="E47" s="67">
        <v>1000</v>
      </c>
      <c r="F47" s="66"/>
      <c r="G47" s="67">
        <v>1000</v>
      </c>
      <c r="H47" s="66"/>
      <c r="I47" s="66">
        <v>1000</v>
      </c>
      <c r="J47" s="66"/>
      <c r="K47" s="66">
        <v>1000</v>
      </c>
      <c r="L47" s="66">
        <v>1000</v>
      </c>
      <c r="M47" s="66"/>
      <c r="N47" s="66">
        <v>1000</v>
      </c>
      <c r="O47" s="66"/>
      <c r="P47" s="66">
        <v>1000</v>
      </c>
      <c r="Q47" s="66"/>
      <c r="R47" s="66">
        <v>1000</v>
      </c>
      <c r="S47" s="66"/>
      <c r="T47" s="66">
        <v>1000</v>
      </c>
      <c r="U47" s="66"/>
      <c r="V47" s="66">
        <v>1000</v>
      </c>
      <c r="W47" s="66"/>
      <c r="X47" s="66">
        <v>1000</v>
      </c>
      <c r="Y47" s="66">
        <v>1000</v>
      </c>
      <c r="Z47" s="66">
        <v>1000</v>
      </c>
      <c r="AA47" s="66">
        <v>1000</v>
      </c>
      <c r="AB47" s="2"/>
      <c r="AC47" s="133" t="s">
        <v>32</v>
      </c>
      <c r="AD47" s="27"/>
    </row>
    <row r="48" spans="1:30" s="7" customFormat="1" ht="15" thickBot="1" x14ac:dyDescent="0.35">
      <c r="A48" s="144" t="s">
        <v>31</v>
      </c>
      <c r="B48" s="145"/>
      <c r="C48" s="145">
        <f>SUM(C46-L47)</f>
        <v>-3.6100000000001273</v>
      </c>
      <c r="D48" s="146"/>
      <c r="E48" s="146">
        <f>SUM(D46-E47)</f>
        <v>13.720000000000027</v>
      </c>
      <c r="F48" s="145"/>
      <c r="G48" s="145">
        <f>SUM(F46-G47)</f>
        <v>-302.86000000000013</v>
      </c>
      <c r="H48" s="145">
        <f t="shared" ref="H48" si="0">SUM(G46-H47)</f>
        <v>0</v>
      </c>
      <c r="I48" s="145">
        <f>SUM(H46-I47)</f>
        <v>308.48</v>
      </c>
      <c r="J48" s="145">
        <f t="shared" ref="J48" si="1">SUM(I46-J47)</f>
        <v>0</v>
      </c>
      <c r="K48" s="145">
        <f t="shared" ref="K48" si="2">SUM(J46-K47)</f>
        <v>0.76999999999998181</v>
      </c>
      <c r="L48" s="147">
        <f t="shared" ref="L48:X48" si="3">SUM(L46-L47)</f>
        <v>-1000</v>
      </c>
      <c r="M48" s="149"/>
      <c r="N48" s="148">
        <f t="shared" si="3"/>
        <v>-1000</v>
      </c>
      <c r="O48" s="148"/>
      <c r="P48" s="149">
        <f t="shared" si="3"/>
        <v>-1000</v>
      </c>
      <c r="Q48" s="149"/>
      <c r="R48" s="148">
        <f t="shared" si="3"/>
        <v>-1000</v>
      </c>
      <c r="S48" s="148"/>
      <c r="T48" s="149">
        <f t="shared" si="3"/>
        <v>-1000</v>
      </c>
      <c r="U48" s="149"/>
      <c r="V48" s="148">
        <f t="shared" si="3"/>
        <v>-1000</v>
      </c>
      <c r="W48" s="148"/>
      <c r="X48" s="149">
        <f t="shared" si="3"/>
        <v>-1000</v>
      </c>
      <c r="Y48" s="149"/>
      <c r="Z48" s="148"/>
      <c r="AA48" s="148"/>
      <c r="AB48" s="6"/>
      <c r="AC48" s="150" t="s">
        <v>31</v>
      </c>
      <c r="AD48" s="118"/>
    </row>
    <row r="52" spans="1:15" x14ac:dyDescent="0.3">
      <c r="A52" s="169" t="s">
        <v>70</v>
      </c>
      <c r="B52" s="170"/>
      <c r="C52" s="171"/>
      <c r="D52" s="171"/>
    </row>
    <row r="53" spans="1:15" x14ac:dyDescent="0.3">
      <c r="A53" s="169"/>
      <c r="B53" s="170"/>
      <c r="C53" s="171"/>
      <c r="D53" s="171"/>
    </row>
    <row r="54" spans="1:15" x14ac:dyDescent="0.3">
      <c r="A54" s="169" t="s">
        <v>54</v>
      </c>
      <c r="B54" s="170">
        <v>217</v>
      </c>
      <c r="C54" s="171"/>
      <c r="D54" s="171"/>
    </row>
    <row r="55" spans="1:15" x14ac:dyDescent="0.3">
      <c r="A55" s="169" t="s">
        <v>73</v>
      </c>
      <c r="B55" s="170">
        <v>17</v>
      </c>
      <c r="C55" s="171"/>
      <c r="D55" s="171"/>
    </row>
    <row r="56" spans="1:15" x14ac:dyDescent="0.3">
      <c r="A56" s="169" t="s">
        <v>55</v>
      </c>
      <c r="B56" s="170">
        <v>176</v>
      </c>
      <c r="C56" s="171">
        <f>SUM(B56/3)</f>
        <v>58.666666666666664</v>
      </c>
      <c r="D56" s="172" t="s">
        <v>72</v>
      </c>
      <c r="N56" s="13"/>
      <c r="O56" s="8"/>
    </row>
    <row r="57" spans="1:15" x14ac:dyDescent="0.3">
      <c r="A57" s="173" t="s">
        <v>56</v>
      </c>
      <c r="B57" s="170">
        <v>60</v>
      </c>
      <c r="C57" s="171"/>
      <c r="D57" s="171"/>
      <c r="N57" s="13"/>
      <c r="O57" s="8"/>
    </row>
    <row r="58" spans="1:15" x14ac:dyDescent="0.3">
      <c r="A58" s="169"/>
      <c r="B58" s="170"/>
      <c r="C58" s="171"/>
      <c r="D58" s="171"/>
      <c r="N58" s="13"/>
      <c r="O58" s="8"/>
    </row>
    <row r="59" spans="1:15" x14ac:dyDescent="0.3">
      <c r="A59" s="169"/>
      <c r="B59" s="170">
        <f>SUM(B54:B57)</f>
        <v>470</v>
      </c>
      <c r="C59" s="171"/>
      <c r="D59" s="171"/>
      <c r="N59" s="13"/>
      <c r="O59" s="8"/>
    </row>
    <row r="60" spans="1:15" ht="15" thickBot="1" x14ac:dyDescent="0.35">
      <c r="A60" s="173" t="s">
        <v>71</v>
      </c>
      <c r="B60" s="174">
        <f>$G$48</f>
        <v>-302.86000000000013</v>
      </c>
      <c r="C60" s="175" t="s">
        <v>74</v>
      </c>
      <c r="D60" s="176"/>
      <c r="E60" s="176"/>
      <c r="F60" s="176"/>
      <c r="G60" s="176"/>
      <c r="N60" s="13"/>
      <c r="O60" s="8"/>
    </row>
    <row r="61" spans="1:15" x14ac:dyDescent="0.3">
      <c r="N61" s="13"/>
      <c r="O61" s="8"/>
    </row>
    <row r="62" spans="1:15" x14ac:dyDescent="0.3">
      <c r="N62" s="13"/>
      <c r="O62" s="8"/>
    </row>
    <row r="63" spans="1:15" x14ac:dyDescent="0.3">
      <c r="N63" s="13"/>
      <c r="O63" s="8"/>
    </row>
    <row r="64" spans="1:15" x14ac:dyDescent="0.3">
      <c r="N64" s="40"/>
      <c r="O64" s="1"/>
    </row>
    <row r="71" spans="1:2" x14ac:dyDescent="0.3">
      <c r="A71" s="166" t="s">
        <v>53</v>
      </c>
      <c r="B71" s="167"/>
    </row>
    <row r="72" spans="1:2" x14ac:dyDescent="0.3">
      <c r="A72" s="168"/>
      <c r="B72" s="167"/>
    </row>
    <row r="73" spans="1:2" x14ac:dyDescent="0.3">
      <c r="A73" s="168" t="s">
        <v>21</v>
      </c>
      <c r="B73" s="167">
        <v>71.599999999999994</v>
      </c>
    </row>
    <row r="74" spans="1:2" x14ac:dyDescent="0.3">
      <c r="A74" s="168" t="s">
        <v>17</v>
      </c>
      <c r="B74" s="167">
        <v>116</v>
      </c>
    </row>
    <row r="75" spans="1:2" x14ac:dyDescent="0.3">
      <c r="A75" s="168" t="s">
        <v>18</v>
      </c>
      <c r="B75" s="167">
        <v>60</v>
      </c>
    </row>
    <row r="76" spans="1:2" x14ac:dyDescent="0.3">
      <c r="A76" s="168" t="s">
        <v>19</v>
      </c>
      <c r="B76" s="167">
        <v>13.2</v>
      </c>
    </row>
    <row r="77" spans="1:2" x14ac:dyDescent="0.3">
      <c r="A77" s="168" t="s">
        <v>22</v>
      </c>
      <c r="B77" s="167">
        <v>7.98</v>
      </c>
    </row>
    <row r="78" spans="1:2" x14ac:dyDescent="0.3">
      <c r="A78" s="168"/>
      <c r="B78" s="167"/>
    </row>
    <row r="79" spans="1:2" x14ac:dyDescent="0.3">
      <c r="A79" s="166" t="s">
        <v>20</v>
      </c>
      <c r="B79" s="167">
        <f>SUM(B73:B77)</f>
        <v>268.78000000000003</v>
      </c>
    </row>
    <row r="80" spans="1:2" x14ac:dyDescent="0.3">
      <c r="A80" s="168" t="s">
        <v>28</v>
      </c>
      <c r="B80" s="167">
        <v>268.77999999999997</v>
      </c>
    </row>
    <row r="81" spans="1:2" x14ac:dyDescent="0.3">
      <c r="A81" s="168" t="s">
        <v>29</v>
      </c>
      <c r="B81" s="167">
        <f>SUM(B79-B80)</f>
        <v>5.6843418860808015E-14</v>
      </c>
    </row>
  </sheetData>
  <sheetProtection password="BDEF" sheet="1" objects="1" scenarios="1" selectLockedCells="1" selectUnlockedCells="1"/>
  <mergeCells count="65">
    <mergeCell ref="B7:C7"/>
    <mergeCell ref="B8:C8"/>
    <mergeCell ref="B10:C10"/>
    <mergeCell ref="D10:E10"/>
    <mergeCell ref="F10:G10"/>
    <mergeCell ref="P10:Q10"/>
    <mergeCell ref="R10:S10"/>
    <mergeCell ref="T10:U10"/>
    <mergeCell ref="N10:O10"/>
    <mergeCell ref="H10:I10"/>
    <mergeCell ref="J10:K10"/>
    <mergeCell ref="L10:M10"/>
    <mergeCell ref="N7:O7"/>
    <mergeCell ref="P7:Q7"/>
    <mergeCell ref="R7:S7"/>
    <mergeCell ref="T7:U7"/>
    <mergeCell ref="V7:W7"/>
    <mergeCell ref="D7:E7"/>
    <mergeCell ref="F7:G7"/>
    <mergeCell ref="H7:I7"/>
    <mergeCell ref="J7:K7"/>
    <mergeCell ref="L7:M7"/>
    <mergeCell ref="N46:O46"/>
    <mergeCell ref="P46:Q46"/>
    <mergeCell ref="R46:S46"/>
    <mergeCell ref="T46:U46"/>
    <mergeCell ref="V46:W46"/>
    <mergeCell ref="Z46:AA46"/>
    <mergeCell ref="X46:Y46"/>
    <mergeCell ref="Z10:AA10"/>
    <mergeCell ref="V10:W10"/>
    <mergeCell ref="X10:Y10"/>
    <mergeCell ref="R8:S8"/>
    <mergeCell ref="Z5:AA5"/>
    <mergeCell ref="P5:Q5"/>
    <mergeCell ref="R5:S5"/>
    <mergeCell ref="T5:U5"/>
    <mergeCell ref="V5:W5"/>
    <mergeCell ref="T8:U8"/>
    <mergeCell ref="V8:W8"/>
    <mergeCell ref="X8:Y8"/>
    <mergeCell ref="Z8:AA8"/>
    <mergeCell ref="Z7:AA7"/>
    <mergeCell ref="X7:Y7"/>
    <mergeCell ref="X5:Y5"/>
    <mergeCell ref="J5:K5"/>
    <mergeCell ref="L5:M5"/>
    <mergeCell ref="N5:O5"/>
    <mergeCell ref="H5:I5"/>
    <mergeCell ref="C60:G60"/>
    <mergeCell ref="D5:E5"/>
    <mergeCell ref="B5:C5"/>
    <mergeCell ref="P8:Q8"/>
    <mergeCell ref="F8:G8"/>
    <mergeCell ref="F5:G5"/>
    <mergeCell ref="J8:K8"/>
    <mergeCell ref="D8:E8"/>
    <mergeCell ref="H8:I8"/>
    <mergeCell ref="L8:M8"/>
    <mergeCell ref="N8:O8"/>
    <mergeCell ref="D46:E46"/>
    <mergeCell ref="F46:G46"/>
    <mergeCell ref="H46:I46"/>
    <mergeCell ref="J46:K46"/>
    <mergeCell ref="L46:M46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2018-12-30T20:21:31Z</dcterms:created>
  <dcterms:modified xsi:type="dcterms:W3CDTF">2019-04-23T16:57:48Z</dcterms:modified>
</cp:coreProperties>
</file>